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730" windowHeight="10815"/>
  </bookViews>
  <sheets>
    <sheet name="Jeu A" sheetId="4" r:id="rId1"/>
    <sheet name="Mises à jour" sheetId="5" r:id="rId2"/>
  </sheets>
  <definedNames>
    <definedName name="_xlnm.Print_Area" localSheetId="0">'Jeu A'!$B$2:$K$38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4"/>
  <c r="F10"/>
  <c r="F35"/>
  <c r="F32"/>
  <c r="F18"/>
  <c r="F17"/>
  <c r="F16"/>
  <c r="F34"/>
  <c r="F31"/>
  <c r="F29"/>
  <c r="F28"/>
  <c r="F11"/>
  <c r="F12"/>
  <c r="F13"/>
  <c r="F14"/>
  <c r="F20"/>
  <c r="F21"/>
  <c r="F22"/>
  <c r="F24"/>
  <c r="F25" l="1"/>
  <c r="F36"/>
  <c r="F37" l="1"/>
  <c r="D36" s="1"/>
  <c r="C38"/>
  <c r="D25" l="1"/>
</calcChain>
</file>

<file path=xl/sharedStrings.xml><?xml version="1.0" encoding="utf-8"?>
<sst xmlns="http://schemas.openxmlformats.org/spreadsheetml/2006/main" count="149" uniqueCount="130">
  <si>
    <t>GRAND VOILE</t>
  </si>
  <si>
    <t>FOC</t>
  </si>
  <si>
    <t>cm²</t>
  </si>
  <si>
    <t>Triangle 1</t>
  </si>
  <si>
    <t>Trapèze 1</t>
  </si>
  <si>
    <t>Trapèze 2</t>
  </si>
  <si>
    <t>Trapèze 3</t>
  </si>
  <si>
    <t>Trapèze 4</t>
  </si>
  <si>
    <t>Trapèze 5</t>
  </si>
  <si>
    <t>surface cm²</t>
  </si>
  <si>
    <t xml:space="preserve">       </t>
  </si>
  <si>
    <t>Segments d'arc</t>
  </si>
  <si>
    <t>Hauteur gréement</t>
  </si>
  <si>
    <t>Fourtas</t>
  </si>
  <si>
    <t>(Du haut vers le bas)</t>
  </si>
  <si>
    <t>Reprise de la mise en page</t>
  </si>
  <si>
    <t>Référence du jeu</t>
  </si>
  <si>
    <t>Calculettes voiles Fourtas</t>
  </si>
  <si>
    <t>Ratio GV / Foc</t>
  </si>
  <si>
    <t>% GV / jeu</t>
  </si>
  <si>
    <t>% Foc / jeu</t>
  </si>
  <si>
    <t xml:space="preserve">Pour info  </t>
  </si>
  <si>
    <t>Janv 22</t>
  </si>
  <si>
    <t xml:space="preserve">Rajouté des champs d'infos pour les ratios voiles / au jeu </t>
  </si>
  <si>
    <t>Repris la mise en page avec la zone d'explication des formules en bas du schéma</t>
  </si>
  <si>
    <t>Modifié le schéma plus explicite</t>
  </si>
  <si>
    <t>Enlevé les schémas impressions écran jauge</t>
  </si>
  <si>
    <t>Rajouté les schémas des surfaces à mesures et nomenclature des mesures</t>
  </si>
  <si>
    <t>Rajouté des zones de saisie et calcul pour des segments d'arc (chutes GV)</t>
  </si>
  <si>
    <t>Date du certificat</t>
  </si>
  <si>
    <t>Trapèzes</t>
  </si>
  <si>
    <t>Triangles</t>
  </si>
  <si>
    <t>Prises de mesures en cm et une décimale (ex 10,4)</t>
  </si>
  <si>
    <t>EMPLOI DE LA FEUILLE</t>
  </si>
  <si>
    <t>La feuille Voile skipper est protégée par le mot de pass Fourtas</t>
  </si>
  <si>
    <t>Seules les cellules en vert sont modifiables pour éviter de faire sauter les formules de calcul</t>
  </si>
  <si>
    <t>Penser à bien noter l'entète avec Nom, n° de voile FRA, réf du jeu de voile et date du certificat</t>
  </si>
  <si>
    <t>Remplir les mesures pour les calculs qui doivent se faire automatiquement</t>
  </si>
  <si>
    <t>Pour d'autres jeux de voiles copier cette première feuille pour autant de jeux mesurés</t>
  </si>
  <si>
    <t>IMPRESSION du certificat</t>
  </si>
  <si>
    <t>Mise à jour de la feuille de calcul</t>
  </si>
  <si>
    <t>Une zone d'impression a été réglée pour obtenir la grille de mesure et le schéma de base</t>
  </si>
  <si>
    <t>Rajouté les champs skippers, n° voile, référence jeu, date du certificat</t>
  </si>
  <si>
    <t>Arrondi à 1 décimale les résultats des calculs (2245,2 cm²) pour s'accorder à la jauge 2022</t>
  </si>
  <si>
    <t>exemple de prise de mesures</t>
  </si>
  <si>
    <t>base (bt)</t>
  </si>
  <si>
    <t>Corde ( c )</t>
  </si>
  <si>
    <t>Flèche ( f )</t>
  </si>
  <si>
    <t xml:space="preserve"> </t>
  </si>
  <si>
    <t>largeur 1 (B0)</t>
  </si>
  <si>
    <t>largeur 2 (B1)</t>
  </si>
  <si>
    <t>hauteur (ht)</t>
  </si>
  <si>
    <t>Triangle 2</t>
  </si>
  <si>
    <t>Triangle 3</t>
  </si>
  <si>
    <t>hauteur (h)</t>
  </si>
  <si>
    <t>segment d'arc 1</t>
  </si>
  <si>
    <t>segment d'arc 2</t>
  </si>
  <si>
    <t>segment d'arc 3</t>
  </si>
  <si>
    <t>segment d'arc 4</t>
  </si>
  <si>
    <t xml:space="preserve">Définir les lignes de référence </t>
  </si>
  <si>
    <t>A/</t>
  </si>
  <si>
    <t>B/</t>
  </si>
  <si>
    <t>Marquage des points de mesures</t>
  </si>
  <si>
    <t>C/</t>
  </si>
  <si>
    <t>Prendre les mesures</t>
  </si>
  <si>
    <t>calcul surface</t>
  </si>
  <si>
    <t>(B0+B1) x h/2</t>
  </si>
  <si>
    <t>Calcul surface</t>
  </si>
  <si>
    <t xml:space="preserve"> ( c x f ) / 1,5</t>
  </si>
  <si>
    <t>( bt x ht) /2</t>
  </si>
  <si>
    <t>(surfaces arrondies au cm² à une décimale)</t>
  </si>
  <si>
    <t>Surface totale du jeu au cm² supérieur</t>
  </si>
  <si>
    <t xml:space="preserve">Surface GV </t>
  </si>
  <si>
    <t>Surface Foc</t>
  </si>
  <si>
    <t>SURFACE TOTALE JEU</t>
  </si>
  <si>
    <t>mesures cm 1 déc (10,4)</t>
  </si>
  <si>
    <t>surfaces cm² 1 déc (35,6)</t>
  </si>
  <si>
    <t>surf total cm²  (2245)</t>
  </si>
  <si>
    <t>noter au feutre permanent ces points</t>
  </si>
  <si>
    <t>D/ Noter au feutre permanent les surfaces</t>
  </si>
  <si>
    <t xml:space="preserve"> et repères des voiles aux points d'amure </t>
  </si>
  <si>
    <t>( Sur le schéma GV entre point drisse et point d'amure )</t>
  </si>
  <si>
    <t xml:space="preserve">reporter dans </t>
  </si>
  <si>
    <t>le tableau</t>
  </si>
  <si>
    <t>V2,3</t>
  </si>
  <si>
    <t>V2,2</t>
  </si>
  <si>
    <t>Présentation, revu les tailles et graisse caractère cartouche</t>
  </si>
  <si>
    <t>Mesureur</t>
  </si>
  <si>
    <t xml:space="preserve">pass feuille: </t>
  </si>
  <si>
    <t>Rajouté champ mesureur dans cartouche</t>
  </si>
  <si>
    <t>V2,1</t>
  </si>
  <si>
    <t>Export en pdf</t>
  </si>
  <si>
    <t>Sous Excel 2007 sur lequel j'ai développé ce classeur, pas trouvé comment exporter le document entier (plusieurs pages) en pdf</t>
  </si>
  <si>
    <t>Juste une impression en pdf est possible chez moi feuille par feuille.</t>
  </si>
  <si>
    <t xml:space="preserve">Développée sous Excel 2007 elle devrait pouvoir s'ouvrir sous Google Sheets, Libre office, Open office </t>
  </si>
  <si>
    <t>Réparation bug de cellule protégé à la saisie sur GV Trapèze 5</t>
  </si>
  <si>
    <t>segment d'arc 5</t>
  </si>
  <si>
    <t>Rajouté une ligne de calcul GV segment d'arc 5</t>
  </si>
  <si>
    <t>Skipper NOM Prénom</t>
  </si>
  <si>
    <t>n° Voiles FRAxxx</t>
  </si>
  <si>
    <t>Renommer les feuilles par exemple jeu A, Jeu A1, Jeu B, Jeu C</t>
  </si>
  <si>
    <t>1/</t>
  </si>
  <si>
    <t>2/</t>
  </si>
  <si>
    <t>3/</t>
  </si>
  <si>
    <t>Remplir l'entète Nom, N° voile etc</t>
  </si>
  <si>
    <t>4/</t>
  </si>
  <si>
    <t>5/</t>
  </si>
  <si>
    <t>Conseils de remplissage des feuilles de mesure</t>
  </si>
  <si>
    <t xml:space="preserve"> éventuellement signature mesureur</t>
  </si>
  <si>
    <t>Vérifier si l'insigne de classe est bien dans l'entète</t>
  </si>
  <si>
    <t>Le numéro de voile bien marqué selon la jauge</t>
  </si>
  <si>
    <t>Rajout d'une zone de conseils de remplissage de la feuille</t>
  </si>
  <si>
    <t>Merci Marc Rosier</t>
  </si>
  <si>
    <t>Pour retours éventuels et suggestions d'améliorations: fourtas@gmail.com</t>
  </si>
  <si>
    <t>Les feuilles sont protégées pour ne laisser que les cases vertes</t>
  </si>
  <si>
    <t>accessibles à la saisie</t>
  </si>
  <si>
    <t>Si vous souhaitez travailler sur cette feuille, le code de protection est</t>
  </si>
  <si>
    <t>dans l'entète pour la déverrouiller</t>
  </si>
  <si>
    <t>Note</t>
  </si>
  <si>
    <t>6/</t>
  </si>
  <si>
    <t>Impression des feuilles de mesure</t>
  </si>
  <si>
    <t>La zone d'impression est paramétrée pour une impression A4</t>
  </si>
  <si>
    <t>Si vous disposez (existe sous Windows 10) d'une imprimante</t>
  </si>
  <si>
    <t>virtuelle pdf, c'est l'idéal pour nopus envoyer vos documents</t>
  </si>
  <si>
    <t>Copier cette feuille pour autant de jeux de voiles à mesurer</t>
  </si>
  <si>
    <t>Remplir les feuilles des mesures prises sur les voiles après avoir</t>
  </si>
  <si>
    <t>défini les aires et noté les marques sur les voiles</t>
  </si>
  <si>
    <t>Noter les identifications des jeux dans les entètes des voiles</t>
  </si>
  <si>
    <t>Noter les surfaces aux points d'amure, date des mesures,</t>
  </si>
  <si>
    <t>Bon courage, Marc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</si>
</sst>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#,##0.0"/>
    <numFmt numFmtId="166" formatCode="0.0"/>
    <numFmt numFmtId="167" formatCode="dd/mm/yy;@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4" fontId="0" fillId="2" borderId="2" xfId="0" applyNumberFormat="1" applyFill="1" applyBorder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4" fontId="0" fillId="3" borderId="2" xfId="0" applyNumberForma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4" fontId="0" fillId="0" borderId="0" xfId="0" applyNumberFormat="1" applyFill="1" applyAlignment="1" applyProtection="1">
      <alignment horizontal="center"/>
    </xf>
    <xf numFmtId="165" fontId="0" fillId="0" borderId="7" xfId="0" applyNumberFormat="1" applyBorder="1" applyAlignment="1" applyProtection="1">
      <alignment horizontal="center"/>
    </xf>
    <xf numFmtId="166" fontId="0" fillId="0" borderId="7" xfId="0" applyNumberFormat="1" applyBorder="1" applyAlignment="1" applyProtection="1">
      <alignment horizontal="center"/>
    </xf>
    <xf numFmtId="166" fontId="0" fillId="0" borderId="9" xfId="0" applyNumberFormat="1" applyBorder="1" applyAlignment="1" applyProtection="1">
      <alignment horizontal="center"/>
    </xf>
    <xf numFmtId="166" fontId="3" fillId="5" borderId="11" xfId="0" applyNumberFormat="1" applyFont="1" applyFill="1" applyBorder="1" applyAlignment="1" applyProtection="1">
      <alignment horizontal="center"/>
    </xf>
    <xf numFmtId="1" fontId="0" fillId="0" borderId="0" xfId="0" applyNumberFormat="1" applyProtection="1"/>
    <xf numFmtId="1" fontId="0" fillId="3" borderId="3" xfId="0" applyNumberFormat="1" applyFill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4" fontId="5" fillId="4" borderId="0" xfId="0" applyNumberFormat="1" applyFont="1" applyFill="1" applyAlignment="1" applyProtection="1">
      <alignment horizontal="center"/>
    </xf>
    <xf numFmtId="4" fontId="5" fillId="4" borderId="0" xfId="0" applyNumberFormat="1" applyFont="1" applyFill="1" applyAlignment="1" applyProtection="1">
      <alignment horizontal="left"/>
    </xf>
    <xf numFmtId="4" fontId="0" fillId="2" borderId="1" xfId="0" applyNumberFormat="1" applyFill="1" applyBorder="1" applyAlignment="1" applyProtection="1">
      <alignment horizontal="center"/>
    </xf>
    <xf numFmtId="4" fontId="0" fillId="0" borderId="13" xfId="0" applyNumberFormat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center"/>
    </xf>
    <xf numFmtId="166" fontId="0" fillId="0" borderId="14" xfId="0" applyNumberFormat="1" applyBorder="1" applyAlignment="1" applyProtection="1">
      <alignment horizontal="center"/>
    </xf>
    <xf numFmtId="4" fontId="3" fillId="0" borderId="13" xfId="0" applyNumberFormat="1" applyFont="1" applyBorder="1" applyAlignment="1" applyProtection="1">
      <alignment horizontal="center"/>
    </xf>
    <xf numFmtId="4" fontId="3" fillId="0" borderId="6" xfId="0" applyNumberFormat="1" applyFont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/>
    </xf>
    <xf numFmtId="165" fontId="0" fillId="6" borderId="7" xfId="0" applyNumberFormat="1" applyFill="1" applyBorder="1" applyAlignment="1" applyProtection="1">
      <alignment horizontal="center"/>
      <protection locked="0"/>
    </xf>
    <xf numFmtId="165" fontId="0" fillId="6" borderId="14" xfId="0" applyNumberFormat="1" applyFill="1" applyBorder="1" applyAlignment="1" applyProtection="1">
      <alignment horizontal="center"/>
      <protection locked="0"/>
    </xf>
    <xf numFmtId="166" fontId="0" fillId="6" borderId="14" xfId="0" applyNumberFormat="1" applyFill="1" applyBorder="1" applyAlignment="1" applyProtection="1">
      <alignment horizontal="center"/>
      <protection locked="0"/>
    </xf>
    <xf numFmtId="166" fontId="0" fillId="6" borderId="7" xfId="0" applyNumberFormat="1" applyFill="1" applyBorder="1" applyAlignment="1" applyProtection="1">
      <alignment horizontal="center"/>
      <protection locked="0"/>
    </xf>
    <xf numFmtId="4" fontId="6" fillId="4" borderId="0" xfId="0" applyNumberFormat="1" applyFont="1" applyFill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0" fontId="7" fillId="4" borderId="0" xfId="0" applyFont="1" applyFill="1" applyAlignment="1" applyProtection="1">
      <alignment horizontal="center"/>
    </xf>
    <xf numFmtId="1" fontId="2" fillId="6" borderId="15" xfId="0" applyNumberFormat="1" applyFont="1" applyFill="1" applyBorder="1" applyAlignment="1" applyProtection="1">
      <alignment horizontal="center"/>
      <protection locked="0"/>
    </xf>
    <xf numFmtId="166" fontId="0" fillId="6" borderId="5" xfId="0" applyNumberFormat="1" applyFill="1" applyBorder="1" applyAlignment="1" applyProtection="1">
      <alignment horizontal="center"/>
      <protection locked="0"/>
    </xf>
    <xf numFmtId="166" fontId="1" fillId="6" borderId="5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left"/>
    </xf>
    <xf numFmtId="165" fontId="3" fillId="2" borderId="12" xfId="0" applyNumberFormat="1" applyFont="1" applyFill="1" applyBorder="1" applyAlignment="1" applyProtection="1">
      <alignment horizontal="center"/>
    </xf>
    <xf numFmtId="0" fontId="9" fillId="7" borderId="15" xfId="0" applyFont="1" applyFill="1" applyBorder="1" applyAlignment="1" applyProtection="1">
      <alignment horizontal="right"/>
    </xf>
    <xf numFmtId="0" fontId="9" fillId="7" borderId="1" xfId="0" applyFont="1" applyFill="1" applyBorder="1" applyAlignment="1" applyProtection="1">
      <alignment horizontal="right"/>
    </xf>
    <xf numFmtId="166" fontId="9" fillId="7" borderId="1" xfId="0" applyNumberFormat="1" applyFont="1" applyFill="1" applyBorder="1" applyAlignment="1" applyProtection="1">
      <alignment horizontal="center"/>
    </xf>
    <xf numFmtId="4" fontId="10" fillId="4" borderId="0" xfId="0" applyNumberFormat="1" applyFont="1" applyFill="1" applyAlignment="1" applyProtection="1">
      <alignment horizontal="center"/>
    </xf>
    <xf numFmtId="9" fontId="9" fillId="7" borderId="3" xfId="0" applyNumberFormat="1" applyFont="1" applyFill="1" applyBorder="1" applyAlignment="1" applyProtection="1">
      <alignment horizontal="center"/>
    </xf>
    <xf numFmtId="2" fontId="9" fillId="7" borderId="3" xfId="0" applyNumberFormat="1" applyFont="1" applyFill="1" applyBorder="1" applyAlignment="1" applyProtection="1">
      <alignment horizontal="center"/>
    </xf>
    <xf numFmtId="165" fontId="9" fillId="7" borderId="1" xfId="0" applyNumberFormat="1" applyFont="1" applyFill="1" applyBorder="1" applyAlignment="1" applyProtection="1">
      <alignment horizontal="center"/>
    </xf>
    <xf numFmtId="166" fontId="3" fillId="0" borderId="6" xfId="0" applyNumberFormat="1" applyFont="1" applyBorder="1" applyAlignment="1" applyProtection="1">
      <alignment horizontal="center"/>
    </xf>
    <xf numFmtId="166" fontId="3" fillId="0" borderId="8" xfId="1" applyNumberFormat="1" applyFont="1" applyBorder="1" applyAlignment="1" applyProtection="1">
      <alignment horizontal="center"/>
    </xf>
    <xf numFmtId="166" fontId="3" fillId="0" borderId="8" xfId="0" applyNumberFormat="1" applyFont="1" applyBorder="1" applyAlignment="1" applyProtection="1">
      <alignment horizontal="center"/>
    </xf>
    <xf numFmtId="166" fontId="2" fillId="2" borderId="3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1" fontId="0" fillId="0" borderId="0" xfId="0" applyNumberForma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center"/>
    </xf>
    <xf numFmtId="166" fontId="2" fillId="2" borderId="16" xfId="0" applyNumberFormat="1" applyFont="1" applyFill="1" applyBorder="1" applyAlignment="1" applyProtection="1">
      <alignment horizontal="center"/>
    </xf>
    <xf numFmtId="0" fontId="0" fillId="2" borderId="0" xfId="0" applyFill="1" applyProtection="1"/>
    <xf numFmtId="0" fontId="3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left"/>
    </xf>
    <xf numFmtId="0" fontId="3" fillId="7" borderId="7" xfId="0" applyFont="1" applyFill="1" applyBorder="1" applyAlignment="1" applyProtection="1">
      <alignment horizontal="center"/>
    </xf>
    <xf numFmtId="4" fontId="3" fillId="7" borderId="7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4" fillId="2" borderId="0" xfId="0" applyFont="1" applyFill="1" applyProtection="1"/>
    <xf numFmtId="0" fontId="5" fillId="8" borderId="0" xfId="0" applyFont="1" applyFill="1"/>
    <xf numFmtId="0" fontId="3" fillId="0" borderId="0" xfId="0" applyFont="1"/>
    <xf numFmtId="0" fontId="11" fillId="8" borderId="0" xfId="0" applyFont="1" applyFill="1"/>
    <xf numFmtId="0" fontId="4" fillId="0" borderId="0" xfId="0" applyFont="1" applyProtection="1"/>
    <xf numFmtId="4" fontId="11" fillId="4" borderId="0" xfId="0" applyNumberFormat="1" applyFont="1" applyFill="1" applyAlignment="1" applyProtection="1">
      <alignment horizontal="left"/>
    </xf>
    <xf numFmtId="1" fontId="2" fillId="5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165" fontId="0" fillId="0" borderId="14" xfId="0" applyNumberFormat="1" applyFill="1" applyBorder="1" applyAlignment="1" applyProtection="1">
      <alignment horizontal="center"/>
      <protection locked="0"/>
    </xf>
    <xf numFmtId="166" fontId="3" fillId="0" borderId="8" xfId="1" applyNumberFormat="1" applyFont="1" applyFill="1" applyBorder="1" applyAlignment="1" applyProtection="1">
      <alignment horizontal="center"/>
    </xf>
    <xf numFmtId="4" fontId="3" fillId="2" borderId="6" xfId="0" applyNumberFormat="1" applyFont="1" applyFill="1" applyBorder="1" applyAlignment="1" applyProtection="1">
      <alignment horizontal="center"/>
    </xf>
    <xf numFmtId="165" fontId="12" fillId="0" borderId="14" xfId="0" applyNumberFormat="1" applyFont="1" applyFill="1" applyBorder="1" applyAlignment="1" applyProtection="1">
      <alignment horizontal="center"/>
      <protection locked="0"/>
    </xf>
    <xf numFmtId="166" fontId="12" fillId="0" borderId="7" xfId="0" applyNumberFormat="1" applyFont="1" applyFill="1" applyBorder="1" applyAlignment="1" applyProtection="1">
      <alignment horizontal="center"/>
      <protection locked="0"/>
    </xf>
    <xf numFmtId="4" fontId="12" fillId="0" borderId="5" xfId="0" applyNumberFormat="1" applyFont="1" applyBorder="1" applyAlignment="1" applyProtection="1">
      <alignment horizontal="center"/>
    </xf>
    <xf numFmtId="165" fontId="12" fillId="0" borderId="14" xfId="0" applyNumberFormat="1" applyFont="1" applyBorder="1" applyAlignment="1" applyProtection="1">
      <alignment horizontal="center"/>
    </xf>
    <xf numFmtId="165" fontId="12" fillId="0" borderId="7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166" fontId="3" fillId="0" borderId="6" xfId="1" applyNumberFormat="1" applyFont="1" applyBorder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ill="1" applyProtection="1"/>
    <xf numFmtId="0" fontId="13" fillId="2" borderId="0" xfId="0" applyFont="1" applyFill="1" applyProtection="1"/>
    <xf numFmtId="0" fontId="14" fillId="2" borderId="0" xfId="0" applyFont="1" applyFill="1" applyProtection="1"/>
    <xf numFmtId="0" fontId="0" fillId="0" borderId="0" xfId="0" applyFill="1"/>
    <xf numFmtId="0" fontId="3" fillId="0" borderId="0" xfId="0" applyFont="1" applyFill="1"/>
    <xf numFmtId="0" fontId="0" fillId="0" borderId="0" xfId="0" applyFont="1" applyFill="1"/>
    <xf numFmtId="0" fontId="0" fillId="0" borderId="0" xfId="0" applyFont="1"/>
    <xf numFmtId="4" fontId="3" fillId="6" borderId="7" xfId="0" applyNumberFormat="1" applyFont="1" applyFill="1" applyBorder="1" applyAlignment="1" applyProtection="1">
      <alignment horizontal="center"/>
      <protection locked="0"/>
    </xf>
    <xf numFmtId="167" fontId="3" fillId="6" borderId="7" xfId="0" applyNumberFormat="1" applyFont="1" applyFill="1" applyBorder="1" applyAlignment="1" applyProtection="1">
      <alignment horizontal="center"/>
      <protection locked="0"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14" fillId="0" borderId="0" xfId="0" applyFont="1"/>
    <xf numFmtId="166" fontId="3" fillId="5" borderId="1" xfId="0" applyNumberFormat="1" applyFont="1" applyFill="1" applyBorder="1" applyAlignment="1" applyProtection="1">
      <alignment horizontal="center"/>
    </xf>
    <xf numFmtId="166" fontId="3" fillId="5" borderId="12" xfId="0" applyNumberFormat="1" applyFont="1" applyFill="1" applyBorder="1" applyAlignment="1" applyProtection="1">
      <alignment horizontal="center"/>
    </xf>
    <xf numFmtId="17" fontId="3" fillId="0" borderId="0" xfId="0" applyNumberFormat="1" applyFont="1" applyFill="1"/>
    <xf numFmtId="0" fontId="0" fillId="0" borderId="0" xfId="0" applyAlignment="1" applyProtection="1">
      <alignment horizontal="right"/>
    </xf>
    <xf numFmtId="0" fontId="4" fillId="0" borderId="0" xfId="0" applyFont="1" applyFill="1" applyProtection="1"/>
    <xf numFmtId="0" fontId="14" fillId="0" borderId="0" xfId="0" applyFont="1" applyFill="1" applyProtection="1"/>
    <xf numFmtId="0" fontId="4" fillId="0" borderId="0" xfId="0" applyFont="1"/>
    <xf numFmtId="0" fontId="3" fillId="2" borderId="0" xfId="0" applyFont="1" applyFill="1" applyAlignment="1" applyProtection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48094</xdr:colOff>
      <xdr:row>2</xdr:row>
      <xdr:rowOff>38100</xdr:rowOff>
    </xdr:from>
    <xdr:to>
      <xdr:col>10</xdr:col>
      <xdr:colOff>733092</xdr:colOff>
      <xdr:row>37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494" y="323850"/>
          <a:ext cx="3732998" cy="5943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57150</xdr:colOff>
      <xdr:row>9</xdr:row>
      <xdr:rowOff>22730</xdr:rowOff>
    </xdr:from>
    <xdr:to>
      <xdr:col>13</xdr:col>
      <xdr:colOff>482567</xdr:colOff>
      <xdr:row>17</xdr:row>
      <xdr:rowOff>85725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91550" y="1461005"/>
          <a:ext cx="1949417" cy="13583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57150</xdr:colOff>
      <xdr:row>17</xdr:row>
      <xdr:rowOff>133350</xdr:rowOff>
    </xdr:from>
    <xdr:to>
      <xdr:col>13</xdr:col>
      <xdr:colOff>123825</xdr:colOff>
      <xdr:row>25</xdr:row>
      <xdr:rowOff>51370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91550" y="2867025"/>
          <a:ext cx="1590675" cy="12705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47625</xdr:colOff>
      <xdr:row>26</xdr:row>
      <xdr:rowOff>89453</xdr:rowOff>
    </xdr:from>
    <xdr:to>
      <xdr:col>13</xdr:col>
      <xdr:colOff>723900</xdr:colOff>
      <xdr:row>32</xdr:row>
      <xdr:rowOff>152400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582025" y="4185203"/>
          <a:ext cx="2200275" cy="10344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8"/>
  <sheetViews>
    <sheetView showGridLines="0" tabSelected="1" workbookViewId="0">
      <selection activeCell="C3" sqref="C3"/>
    </sheetView>
  </sheetViews>
  <sheetFormatPr baseColWidth="10" defaultColWidth="11.42578125" defaultRowHeight="12.75"/>
  <cols>
    <col min="1" max="1" width="2" style="1" customWidth="1"/>
    <col min="2" max="2" width="19.28515625" style="1" customWidth="1"/>
    <col min="3" max="3" width="12.7109375" style="2" customWidth="1"/>
    <col min="4" max="4" width="12.28515625" style="2" customWidth="1"/>
    <col min="5" max="5" width="11.42578125" style="2"/>
    <col min="6" max="6" width="13.140625" style="2" customWidth="1"/>
    <col min="7" max="14" width="11.42578125" style="1"/>
    <col min="15" max="15" width="16.42578125" style="1" customWidth="1"/>
    <col min="16" max="16" width="2.5703125" style="84" customWidth="1"/>
    <col min="17" max="17" width="5.28515625" style="101" customWidth="1"/>
    <col min="18" max="16384" width="11.42578125" style="1"/>
  </cols>
  <sheetData>
    <row r="1" spans="2:22" ht="5.25" customHeight="1"/>
    <row r="2" spans="2:22" ht="17.25" customHeight="1">
      <c r="B2" s="38"/>
      <c r="C2" s="38" t="s">
        <v>17</v>
      </c>
      <c r="D2" s="60"/>
      <c r="E2" s="34"/>
      <c r="F2" s="34"/>
      <c r="H2" s="68" t="s">
        <v>44</v>
      </c>
      <c r="L2" s="58" t="s">
        <v>32</v>
      </c>
      <c r="M2" s="57"/>
      <c r="N2" s="57"/>
      <c r="O2" s="57"/>
      <c r="Q2" s="63"/>
      <c r="R2" s="63"/>
      <c r="S2" s="58" t="s">
        <v>118</v>
      </c>
      <c r="T2" s="57"/>
      <c r="U2" s="57"/>
      <c r="V2" s="57"/>
    </row>
    <row r="3" spans="2:22" ht="12.75" customHeight="1">
      <c r="B3" s="61" t="s">
        <v>98</v>
      </c>
      <c r="C3" s="91"/>
      <c r="D3" s="91"/>
      <c r="E3" s="69" t="s">
        <v>75</v>
      </c>
      <c r="F3" s="18"/>
      <c r="L3" s="85"/>
      <c r="M3" s="57"/>
      <c r="N3" s="58"/>
      <c r="O3" s="57"/>
      <c r="Q3" s="63"/>
      <c r="R3" s="57" t="s">
        <v>114</v>
      </c>
      <c r="S3" s="57"/>
      <c r="T3" s="57"/>
      <c r="U3" s="57"/>
      <c r="V3" s="57"/>
    </row>
    <row r="4" spans="2:22">
      <c r="B4" s="61" t="s">
        <v>99</v>
      </c>
      <c r="C4" s="91"/>
      <c r="D4" s="91"/>
      <c r="E4" s="69" t="s">
        <v>76</v>
      </c>
      <c r="F4" s="18"/>
      <c r="L4" s="58" t="s">
        <v>60</v>
      </c>
      <c r="M4" s="58" t="s">
        <v>59</v>
      </c>
      <c r="N4" s="57"/>
      <c r="O4" s="57"/>
      <c r="Q4" s="63"/>
      <c r="R4" s="57" t="s">
        <v>115</v>
      </c>
      <c r="S4" s="57"/>
      <c r="T4" s="57"/>
      <c r="U4" s="57"/>
      <c r="V4" s="57"/>
    </row>
    <row r="5" spans="2:22" ht="12.75" customHeight="1">
      <c r="B5" s="61" t="s">
        <v>16</v>
      </c>
      <c r="C5" s="91"/>
      <c r="D5" s="91"/>
      <c r="E5" s="69" t="s">
        <v>77</v>
      </c>
      <c r="F5" s="18"/>
      <c r="L5" s="64" t="s">
        <v>81</v>
      </c>
      <c r="M5" s="57"/>
      <c r="N5" s="57"/>
      <c r="O5" s="57"/>
      <c r="Q5" s="63"/>
      <c r="R5" s="57" t="s">
        <v>116</v>
      </c>
      <c r="S5" s="57"/>
      <c r="T5" s="57"/>
      <c r="U5" s="57"/>
      <c r="V5" s="57"/>
    </row>
    <row r="6" spans="2:22">
      <c r="B6" s="62" t="s">
        <v>29</v>
      </c>
      <c r="C6" s="92"/>
      <c r="D6" s="91"/>
      <c r="E6" s="19"/>
      <c r="F6" s="18"/>
      <c r="L6" s="57"/>
      <c r="M6" s="57"/>
      <c r="N6" s="58"/>
      <c r="O6" s="57"/>
      <c r="Q6" s="63"/>
      <c r="R6" s="57" t="s">
        <v>117</v>
      </c>
      <c r="S6" s="57"/>
      <c r="T6" s="57"/>
      <c r="U6" s="57"/>
      <c r="V6" s="57"/>
    </row>
    <row r="7" spans="2:22" ht="12" customHeight="1" thickBot="1">
      <c r="B7" s="62" t="s">
        <v>87</v>
      </c>
      <c r="C7" s="91"/>
      <c r="D7" s="91"/>
      <c r="E7" s="31" t="s">
        <v>88</v>
      </c>
      <c r="F7" s="43" t="s">
        <v>13</v>
      </c>
      <c r="L7" s="58" t="s">
        <v>61</v>
      </c>
      <c r="M7" s="58" t="s">
        <v>62</v>
      </c>
      <c r="N7" s="57"/>
      <c r="O7" s="57"/>
      <c r="Q7" s="63"/>
      <c r="R7" s="57"/>
      <c r="S7" s="57"/>
      <c r="T7" s="57"/>
      <c r="U7" s="57"/>
      <c r="V7" s="57"/>
    </row>
    <row r="8" spans="2:22" ht="13.5" thickBot="1">
      <c r="B8" s="81" t="s">
        <v>14</v>
      </c>
      <c r="C8" s="20"/>
      <c r="D8" s="4" t="s">
        <v>0</v>
      </c>
      <c r="E8" s="3"/>
      <c r="F8" s="74" t="s">
        <v>9</v>
      </c>
      <c r="L8" s="58"/>
      <c r="M8" s="64" t="s">
        <v>78</v>
      </c>
      <c r="N8" s="58"/>
      <c r="O8" s="58"/>
      <c r="P8" s="83"/>
      <c r="Q8" s="63"/>
      <c r="R8" s="58" t="s">
        <v>107</v>
      </c>
      <c r="S8" s="57"/>
      <c r="T8" s="57"/>
      <c r="U8" s="57"/>
      <c r="V8" s="57"/>
    </row>
    <row r="9" spans="2:22">
      <c r="B9" s="32" t="s">
        <v>30</v>
      </c>
      <c r="C9" s="75" t="s">
        <v>49</v>
      </c>
      <c r="D9" s="76" t="s">
        <v>50</v>
      </c>
      <c r="E9" s="76" t="s">
        <v>54</v>
      </c>
      <c r="F9" s="73"/>
      <c r="G9" s="14"/>
      <c r="L9" s="58" t="s">
        <v>63</v>
      </c>
      <c r="M9" s="58" t="s">
        <v>64</v>
      </c>
      <c r="N9" s="57"/>
      <c r="O9" s="57"/>
      <c r="Q9" s="63"/>
      <c r="R9" s="57"/>
      <c r="S9" s="57"/>
      <c r="T9" s="57"/>
      <c r="U9" s="57"/>
      <c r="V9" s="57"/>
    </row>
    <row r="10" spans="2:22">
      <c r="B10" s="5" t="s">
        <v>4</v>
      </c>
      <c r="C10" s="28"/>
      <c r="D10" s="30"/>
      <c r="E10" s="30"/>
      <c r="F10" s="48">
        <f t="shared" ref="F10:F14" si="0">ROUND((C10+D10)*E10/2,1)</f>
        <v>0</v>
      </c>
      <c r="G10" s="14"/>
      <c r="L10" s="57"/>
      <c r="M10" s="57"/>
      <c r="N10" s="57"/>
      <c r="O10" s="58" t="s">
        <v>82</v>
      </c>
      <c r="P10" s="83"/>
      <c r="Q10" s="63"/>
      <c r="R10" s="57"/>
      <c r="S10" s="57"/>
      <c r="T10" s="57"/>
      <c r="U10" s="57"/>
      <c r="V10" s="57"/>
    </row>
    <row r="11" spans="2:22">
      <c r="B11" s="5" t="s">
        <v>5</v>
      </c>
      <c r="C11" s="28"/>
      <c r="D11" s="30"/>
      <c r="E11" s="30"/>
      <c r="F11" s="48">
        <f t="shared" si="0"/>
        <v>0</v>
      </c>
      <c r="G11" s="14"/>
      <c r="L11" s="58"/>
      <c r="M11" s="58"/>
      <c r="N11" s="58"/>
      <c r="O11" s="58" t="s">
        <v>83</v>
      </c>
      <c r="P11" s="83"/>
      <c r="Q11" s="63" t="s">
        <v>101</v>
      </c>
      <c r="R11" s="58" t="s">
        <v>104</v>
      </c>
      <c r="S11" s="57"/>
      <c r="T11" s="57"/>
      <c r="U11" s="57"/>
      <c r="V11" s="57"/>
    </row>
    <row r="12" spans="2:22">
      <c r="B12" s="5" t="s">
        <v>6</v>
      </c>
      <c r="C12" s="28"/>
      <c r="D12" s="30"/>
      <c r="E12" s="30"/>
      <c r="F12" s="48">
        <f t="shared" si="0"/>
        <v>0</v>
      </c>
      <c r="G12" s="14"/>
      <c r="L12" s="57"/>
      <c r="M12" s="57"/>
      <c r="N12" s="57"/>
      <c r="O12" s="57"/>
      <c r="Q12" s="63" t="s">
        <v>102</v>
      </c>
      <c r="R12" s="57" t="s">
        <v>124</v>
      </c>
      <c r="S12" s="57"/>
      <c r="T12" s="57"/>
      <c r="U12" s="57"/>
      <c r="V12" s="57"/>
    </row>
    <row r="13" spans="2:22">
      <c r="B13" s="5" t="s">
        <v>7</v>
      </c>
      <c r="C13" s="28"/>
      <c r="D13" s="30"/>
      <c r="E13" s="30"/>
      <c r="F13" s="48">
        <f t="shared" si="0"/>
        <v>0</v>
      </c>
      <c r="G13" s="14"/>
      <c r="L13" s="58"/>
      <c r="M13" s="58"/>
      <c r="N13" s="57"/>
      <c r="O13" s="64" t="s">
        <v>65</v>
      </c>
      <c r="P13" s="102"/>
      <c r="Q13" s="63" t="s">
        <v>103</v>
      </c>
      <c r="R13" s="57" t="s">
        <v>100</v>
      </c>
      <c r="S13" s="57"/>
      <c r="T13" s="57"/>
      <c r="U13" s="57"/>
      <c r="V13" s="57"/>
    </row>
    <row r="14" spans="2:22">
      <c r="B14" s="80" t="s">
        <v>8</v>
      </c>
      <c r="C14" s="28"/>
      <c r="D14" s="30"/>
      <c r="E14" s="30"/>
      <c r="F14" s="48">
        <f t="shared" si="0"/>
        <v>0</v>
      </c>
      <c r="G14" s="14"/>
      <c r="L14" s="57"/>
      <c r="M14" s="57"/>
      <c r="N14" s="57"/>
      <c r="O14" s="86" t="s">
        <v>66</v>
      </c>
      <c r="P14" s="103"/>
      <c r="Q14" s="63" t="s">
        <v>105</v>
      </c>
      <c r="R14" s="57" t="s">
        <v>125</v>
      </c>
      <c r="S14" s="57"/>
      <c r="T14" s="57"/>
      <c r="U14" s="57"/>
      <c r="V14" s="57"/>
    </row>
    <row r="15" spans="2:22">
      <c r="B15" s="32" t="s">
        <v>31</v>
      </c>
      <c r="C15" s="24"/>
      <c r="D15" s="77" t="s">
        <v>45</v>
      </c>
      <c r="E15" s="77" t="s">
        <v>51</v>
      </c>
      <c r="F15" s="25"/>
      <c r="G15" s="14"/>
      <c r="L15" s="57"/>
      <c r="M15" s="57"/>
      <c r="N15" s="57"/>
      <c r="O15" s="57"/>
      <c r="Q15" s="63"/>
      <c r="R15" s="57"/>
      <c r="S15" s="57" t="s">
        <v>126</v>
      </c>
      <c r="T15" s="57"/>
      <c r="U15" s="57"/>
      <c r="V15" s="57"/>
    </row>
    <row r="16" spans="2:22">
      <c r="B16" s="71" t="s">
        <v>3</v>
      </c>
      <c r="C16" s="24"/>
      <c r="D16" s="36"/>
      <c r="E16" s="37"/>
      <c r="F16" s="47">
        <f xml:space="preserve"> ROUND(D16*E16/2,1)</f>
        <v>0</v>
      </c>
      <c r="G16" s="14"/>
      <c r="L16" s="57"/>
      <c r="M16" s="57"/>
      <c r="N16" s="57"/>
      <c r="O16" s="57"/>
      <c r="Q16" s="63" t="s">
        <v>106</v>
      </c>
      <c r="R16" s="57" t="s">
        <v>127</v>
      </c>
      <c r="S16" s="57"/>
      <c r="T16" s="57"/>
      <c r="U16" s="57"/>
      <c r="V16" s="57"/>
    </row>
    <row r="17" spans="2:22">
      <c r="B17" s="5" t="s">
        <v>52</v>
      </c>
      <c r="C17" s="21"/>
      <c r="D17" s="36"/>
      <c r="E17" s="37"/>
      <c r="F17" s="47">
        <f xml:space="preserve"> ROUND(D17*E17/2,1)</f>
        <v>0</v>
      </c>
      <c r="G17" s="14"/>
      <c r="L17" s="57"/>
      <c r="M17" s="57"/>
      <c r="N17" s="57"/>
      <c r="O17" s="57"/>
      <c r="Q17" s="63"/>
      <c r="R17" s="57" t="s">
        <v>128</v>
      </c>
      <c r="S17" s="57"/>
      <c r="T17" s="57"/>
      <c r="U17" s="57"/>
      <c r="V17" s="57"/>
    </row>
    <row r="18" spans="2:22">
      <c r="B18" s="80" t="s">
        <v>53</v>
      </c>
      <c r="C18" s="72"/>
      <c r="D18" s="36"/>
      <c r="E18" s="37"/>
      <c r="F18" s="47">
        <f xml:space="preserve"> ROUND(D18*E18/2,1)</f>
        <v>0</v>
      </c>
      <c r="G18" s="14"/>
      <c r="L18" s="57"/>
      <c r="M18" s="57"/>
      <c r="N18" s="57"/>
      <c r="O18" s="57"/>
      <c r="Q18" s="63"/>
      <c r="R18" s="57" t="s">
        <v>108</v>
      </c>
      <c r="S18" s="57"/>
      <c r="T18" s="57"/>
      <c r="U18" s="57"/>
      <c r="V18" s="57"/>
    </row>
    <row r="19" spans="2:22">
      <c r="B19" s="32" t="s">
        <v>11</v>
      </c>
      <c r="C19" s="78" t="s">
        <v>46</v>
      </c>
      <c r="D19" s="79" t="s">
        <v>47</v>
      </c>
      <c r="E19" s="10"/>
      <c r="F19" s="49"/>
      <c r="G19" s="14"/>
      <c r="L19" s="57"/>
      <c r="M19" s="57"/>
      <c r="N19" s="57"/>
      <c r="O19" s="57"/>
      <c r="Q19" s="63"/>
      <c r="R19" s="57"/>
      <c r="S19" s="57"/>
      <c r="T19" s="57"/>
      <c r="U19" s="57"/>
      <c r="V19" s="57"/>
    </row>
    <row r="20" spans="2:22">
      <c r="B20" s="5" t="s">
        <v>55</v>
      </c>
      <c r="C20" s="28"/>
      <c r="D20" s="27"/>
      <c r="E20" s="10"/>
      <c r="F20" s="49">
        <f>C20*D20/1.5</f>
        <v>0</v>
      </c>
      <c r="G20" s="14"/>
      <c r="L20" s="57"/>
      <c r="M20" s="57"/>
      <c r="N20" s="57"/>
      <c r="O20" s="57"/>
      <c r="Q20" s="63"/>
      <c r="R20" s="57" t="s">
        <v>109</v>
      </c>
      <c r="S20" s="57"/>
      <c r="T20" s="57"/>
      <c r="U20" s="57"/>
      <c r="V20" s="57"/>
    </row>
    <row r="21" spans="2:22">
      <c r="B21" s="5" t="s">
        <v>56</v>
      </c>
      <c r="C21" s="28"/>
      <c r="D21" s="27"/>
      <c r="E21" s="10"/>
      <c r="F21" s="49">
        <f t="shared" ref="F21:F24" si="1">C21*D21/1.5</f>
        <v>0</v>
      </c>
      <c r="G21" s="14"/>
      <c r="L21" s="58"/>
      <c r="M21" s="57"/>
      <c r="N21" s="57"/>
      <c r="O21" s="57"/>
      <c r="Q21" s="63"/>
      <c r="R21" s="57" t="s">
        <v>110</v>
      </c>
      <c r="S21" s="57"/>
      <c r="T21" s="57"/>
      <c r="U21" s="57"/>
      <c r="V21" s="57"/>
    </row>
    <row r="22" spans="2:22">
      <c r="B22" s="5" t="s">
        <v>57</v>
      </c>
      <c r="C22" s="28"/>
      <c r="D22" s="27"/>
      <c r="E22" s="10"/>
      <c r="F22" s="49">
        <f t="shared" si="1"/>
        <v>0</v>
      </c>
      <c r="G22" s="14"/>
      <c r="L22" s="57"/>
      <c r="M22" s="57"/>
      <c r="N22" s="57"/>
      <c r="O22" s="64" t="s">
        <v>65</v>
      </c>
      <c r="P22" s="102"/>
      <c r="Q22" s="63"/>
      <c r="R22" s="57"/>
      <c r="S22" s="57"/>
      <c r="T22" s="57"/>
      <c r="U22" s="57"/>
      <c r="V22" s="57"/>
    </row>
    <row r="23" spans="2:22">
      <c r="B23" s="5" t="s">
        <v>58</v>
      </c>
      <c r="C23" s="28"/>
      <c r="D23" s="27"/>
      <c r="E23" s="10"/>
      <c r="F23" s="49">
        <f t="shared" si="1"/>
        <v>0</v>
      </c>
      <c r="G23" s="14"/>
      <c r="L23" s="57"/>
      <c r="M23" s="57"/>
      <c r="N23" s="57"/>
      <c r="O23" s="64"/>
      <c r="P23" s="102"/>
      <c r="Q23" s="63" t="s">
        <v>119</v>
      </c>
      <c r="R23" s="58" t="s">
        <v>120</v>
      </c>
      <c r="S23" s="57"/>
      <c r="T23" s="57"/>
      <c r="U23" s="57"/>
      <c r="V23" s="57"/>
    </row>
    <row r="24" spans="2:22" ht="13.5" thickBot="1">
      <c r="B24" s="5" t="s">
        <v>96</v>
      </c>
      <c r="C24" s="28"/>
      <c r="D24" s="27"/>
      <c r="E24" s="10"/>
      <c r="F24" s="49">
        <f t="shared" si="1"/>
        <v>0</v>
      </c>
      <c r="G24" s="14"/>
      <c r="L24" s="57"/>
      <c r="M24" s="57"/>
      <c r="N24" s="57"/>
      <c r="O24" s="86" t="s">
        <v>69</v>
      </c>
      <c r="P24" s="103"/>
      <c r="Q24" s="63"/>
      <c r="R24" s="57" t="s">
        <v>121</v>
      </c>
      <c r="S24" s="57"/>
      <c r="T24" s="57"/>
      <c r="U24" s="57"/>
      <c r="V24" s="57"/>
    </row>
    <row r="25" spans="2:22" ht="16.5" thickBot="1">
      <c r="B25" s="40" t="s">
        <v>21</v>
      </c>
      <c r="C25" s="46" t="s">
        <v>19</v>
      </c>
      <c r="D25" s="44" t="e">
        <f>F25/F37</f>
        <v>#DIV/0!</v>
      </c>
      <c r="E25" s="39" t="s">
        <v>72</v>
      </c>
      <c r="F25" s="50">
        <f>ROUND(SUM(F9:F24),1)</f>
        <v>0</v>
      </c>
      <c r="G25" s="14"/>
      <c r="L25" s="58"/>
      <c r="M25" s="57"/>
      <c r="N25" s="57"/>
      <c r="O25" s="57"/>
      <c r="Q25" s="105"/>
      <c r="R25" s="57" t="s">
        <v>122</v>
      </c>
      <c r="S25" s="57"/>
      <c r="T25" s="57"/>
      <c r="U25" s="57"/>
      <c r="V25" s="57"/>
    </row>
    <row r="26" spans="2:22" ht="13.5" thickBot="1">
      <c r="B26" s="5"/>
      <c r="C26" s="22"/>
      <c r="D26" s="7" t="s">
        <v>1</v>
      </c>
      <c r="E26" s="6"/>
      <c r="F26" s="15"/>
      <c r="G26" s="14"/>
      <c r="L26" s="58"/>
      <c r="M26" s="57"/>
      <c r="N26" s="57"/>
      <c r="O26" s="57"/>
      <c r="Q26" s="63"/>
      <c r="R26" s="57" t="s">
        <v>123</v>
      </c>
      <c r="S26" s="57"/>
      <c r="T26" s="57"/>
      <c r="U26" s="57"/>
      <c r="V26" s="57"/>
    </row>
    <row r="27" spans="2:22">
      <c r="B27" s="32" t="s">
        <v>30</v>
      </c>
      <c r="C27" s="75" t="s">
        <v>49</v>
      </c>
      <c r="D27" s="76" t="s">
        <v>50</v>
      </c>
      <c r="E27" s="76" t="s">
        <v>54</v>
      </c>
      <c r="F27" s="16"/>
      <c r="G27" s="14"/>
      <c r="K27" s="1" t="s">
        <v>10</v>
      </c>
      <c r="L27" s="57"/>
      <c r="M27" s="57"/>
      <c r="N27" s="57"/>
      <c r="O27" s="57"/>
      <c r="Q27" s="63"/>
      <c r="R27" s="57"/>
      <c r="S27" s="57"/>
      <c r="T27" s="57"/>
      <c r="U27" s="57"/>
      <c r="V27" s="57"/>
    </row>
    <row r="28" spans="2:22">
      <c r="B28" s="5" t="s">
        <v>4</v>
      </c>
      <c r="C28" s="29"/>
      <c r="D28" s="30"/>
      <c r="E28" s="30"/>
      <c r="F28" s="48">
        <f t="shared" ref="F28:F29" si="2">ROUND((C28+D28)*E28/2,1)</f>
        <v>0</v>
      </c>
      <c r="G28" s="14"/>
      <c r="L28" s="58"/>
      <c r="M28" s="57"/>
      <c r="N28" s="59"/>
      <c r="O28" s="57"/>
      <c r="Q28" s="63"/>
      <c r="R28" s="57"/>
      <c r="S28" s="57"/>
      <c r="T28" s="57"/>
      <c r="U28" s="57"/>
      <c r="V28" s="57"/>
    </row>
    <row r="29" spans="2:22">
      <c r="B29" s="5" t="s">
        <v>5</v>
      </c>
      <c r="C29" s="29"/>
      <c r="D29" s="30"/>
      <c r="E29" s="30"/>
      <c r="F29" s="48">
        <f t="shared" si="2"/>
        <v>0</v>
      </c>
      <c r="G29" s="14"/>
      <c r="L29" s="57"/>
      <c r="M29" s="57"/>
      <c r="N29" s="57"/>
      <c r="O29" s="57"/>
      <c r="Q29" s="63"/>
      <c r="R29" s="57"/>
      <c r="S29" s="57"/>
      <c r="T29" s="57"/>
      <c r="U29" s="57"/>
      <c r="V29" s="57"/>
    </row>
    <row r="30" spans="2:22">
      <c r="B30" s="32" t="s">
        <v>31</v>
      </c>
      <c r="C30" s="24"/>
      <c r="D30" s="77" t="s">
        <v>45</v>
      </c>
      <c r="E30" s="77" t="s">
        <v>51</v>
      </c>
      <c r="F30" s="82"/>
      <c r="G30" s="14"/>
      <c r="L30" s="57"/>
      <c r="M30" s="57"/>
      <c r="N30" s="57"/>
      <c r="O30" s="64" t="s">
        <v>67</v>
      </c>
      <c r="P30" s="102"/>
      <c r="Q30" s="105"/>
      <c r="R30" s="57"/>
      <c r="S30" s="57"/>
      <c r="T30" s="57"/>
      <c r="U30" s="57"/>
      <c r="V30" s="57"/>
    </row>
    <row r="31" spans="2:22">
      <c r="B31" s="5" t="s">
        <v>3</v>
      </c>
      <c r="C31" s="23"/>
      <c r="D31" s="30"/>
      <c r="E31" s="30"/>
      <c r="F31" s="47">
        <f xml:space="preserve"> ROUND(D31*E31/2,1)</f>
        <v>0</v>
      </c>
      <c r="G31" s="14"/>
      <c r="L31" s="63"/>
      <c r="M31" s="57"/>
      <c r="N31" s="57"/>
      <c r="O31" s="86" t="s">
        <v>68</v>
      </c>
      <c r="P31" s="103"/>
      <c r="Q31" s="63"/>
      <c r="R31" s="57"/>
      <c r="S31" s="57"/>
      <c r="T31" s="57"/>
      <c r="U31" s="57"/>
      <c r="V31" s="57"/>
    </row>
    <row r="32" spans="2:22">
      <c r="B32" s="5" t="s">
        <v>52</v>
      </c>
      <c r="C32" s="23"/>
      <c r="D32" s="30"/>
      <c r="E32" s="30"/>
      <c r="F32" s="47">
        <f xml:space="preserve"> ROUND(D32*E32/2,1)</f>
        <v>0</v>
      </c>
      <c r="G32" s="14"/>
      <c r="L32" s="63"/>
      <c r="M32" s="57"/>
      <c r="N32" s="57"/>
      <c r="O32" s="57"/>
      <c r="Q32" s="63"/>
      <c r="R32" s="57"/>
      <c r="S32" s="57"/>
      <c r="T32" s="57"/>
      <c r="U32" s="57"/>
      <c r="V32" s="57"/>
    </row>
    <row r="33" spans="2:22">
      <c r="B33" s="32" t="s">
        <v>11</v>
      </c>
      <c r="C33" s="78" t="s">
        <v>46</v>
      </c>
      <c r="D33" s="79" t="s">
        <v>47</v>
      </c>
      <c r="E33" s="11"/>
      <c r="F33" s="49"/>
      <c r="G33" s="14"/>
      <c r="L33" s="57"/>
      <c r="M33" s="57"/>
      <c r="N33" s="57"/>
      <c r="O33" s="57"/>
      <c r="Q33" s="63"/>
      <c r="R33" s="57"/>
      <c r="S33" s="57"/>
      <c r="T33" s="57"/>
      <c r="U33" s="57"/>
      <c r="V33" s="57"/>
    </row>
    <row r="34" spans="2:22">
      <c r="B34" s="5" t="s">
        <v>55</v>
      </c>
      <c r="C34" s="29"/>
      <c r="D34" s="30"/>
      <c r="E34" s="11"/>
      <c r="F34" s="49">
        <f>ROUND(C34*D34/1.5,1)</f>
        <v>0</v>
      </c>
      <c r="G34" s="14"/>
      <c r="L34" s="57"/>
      <c r="M34" s="64" t="s">
        <v>70</v>
      </c>
      <c r="N34" s="57"/>
      <c r="O34" s="57"/>
      <c r="Q34" s="63"/>
      <c r="R34" s="57"/>
      <c r="S34" s="57"/>
      <c r="T34" s="57"/>
      <c r="U34" s="57"/>
      <c r="V34" s="57"/>
    </row>
    <row r="35" spans="2:22" ht="13.5" thickBot="1">
      <c r="B35" s="5" t="s">
        <v>56</v>
      </c>
      <c r="C35" s="29"/>
      <c r="D35" s="30"/>
      <c r="E35" s="12"/>
      <c r="F35" s="49">
        <f>ROUND(C35*D35/1.5,1)</f>
        <v>0</v>
      </c>
      <c r="G35" s="14"/>
      <c r="L35" s="57"/>
      <c r="M35" s="86" t="s">
        <v>71</v>
      </c>
      <c r="N35" s="57"/>
      <c r="O35" s="57"/>
      <c r="Q35" s="63"/>
      <c r="R35" s="57" t="s">
        <v>48</v>
      </c>
      <c r="S35" s="57"/>
      <c r="T35" s="57"/>
      <c r="U35" s="57"/>
      <c r="V35" s="57"/>
    </row>
    <row r="36" spans="2:22" ht="16.5" thickBot="1">
      <c r="B36" s="41" t="s">
        <v>21</v>
      </c>
      <c r="C36" s="42" t="s">
        <v>20</v>
      </c>
      <c r="D36" s="44" t="e">
        <f>F36/F37</f>
        <v>#DIV/0!</v>
      </c>
      <c r="E36" s="55" t="s">
        <v>73</v>
      </c>
      <c r="F36" s="56">
        <f>ROUND(SUM(F28:F34),1)</f>
        <v>0</v>
      </c>
      <c r="G36" s="53"/>
      <c r="H36" s="26"/>
      <c r="I36" s="51"/>
      <c r="J36" s="52"/>
      <c r="K36" s="54"/>
      <c r="L36" s="57"/>
      <c r="M36" s="57"/>
      <c r="N36" s="57"/>
      <c r="O36" s="57"/>
      <c r="Q36" s="63"/>
      <c r="R36" s="57"/>
      <c r="S36" s="57"/>
      <c r="T36" s="57"/>
      <c r="U36" s="57"/>
      <c r="V36" s="57"/>
    </row>
    <row r="37" spans="2:22" ht="16.5" thickBot="1">
      <c r="B37" s="17"/>
      <c r="C37" s="98" t="s">
        <v>74</v>
      </c>
      <c r="D37" s="99"/>
      <c r="E37" s="13" t="s">
        <v>2</v>
      </c>
      <c r="F37" s="70">
        <f>ROUNDUP(F25+F36, 0)</f>
        <v>0</v>
      </c>
      <c r="G37" s="53"/>
      <c r="H37" s="26"/>
      <c r="I37" s="51"/>
      <c r="J37" s="52"/>
      <c r="K37" s="26"/>
      <c r="L37" s="58" t="s">
        <v>79</v>
      </c>
      <c r="M37" s="57"/>
      <c r="N37" s="57"/>
      <c r="O37" s="57"/>
      <c r="Q37" s="63"/>
      <c r="R37" s="57"/>
      <c r="S37" s="57"/>
      <c r="T37" s="64" t="s">
        <v>129</v>
      </c>
      <c r="U37" s="57"/>
      <c r="V37" s="57"/>
    </row>
    <row r="38" spans="2:22" ht="16.5" thickBot="1">
      <c r="B38" s="41" t="s">
        <v>18</v>
      </c>
      <c r="C38" s="45" t="e">
        <f>F25/F36</f>
        <v>#DIV/0!</v>
      </c>
      <c r="E38" s="33" t="s">
        <v>12</v>
      </c>
      <c r="F38" s="35"/>
      <c r="G38" s="53"/>
      <c r="H38" s="26"/>
      <c r="I38" s="52"/>
      <c r="J38" s="52"/>
      <c r="K38" s="26"/>
      <c r="L38" s="58" t="s">
        <v>80</v>
      </c>
      <c r="M38" s="57"/>
      <c r="N38" s="57"/>
      <c r="O38" s="57"/>
      <c r="Q38" s="63"/>
      <c r="R38" s="57"/>
      <c r="S38" s="57"/>
      <c r="T38" s="57"/>
      <c r="U38" s="57"/>
      <c r="V38" s="57"/>
    </row>
    <row r="39" spans="2:22">
      <c r="C39" s="1"/>
      <c r="D39" s="1"/>
      <c r="E39" s="1"/>
      <c r="F39" s="1"/>
    </row>
    <row r="40" spans="2:22">
      <c r="C40" s="1"/>
      <c r="D40" s="1"/>
      <c r="E40" s="1"/>
      <c r="F40" s="1"/>
    </row>
    <row r="41" spans="2:22">
      <c r="C41" s="1"/>
      <c r="D41" s="1"/>
      <c r="E41" s="1"/>
      <c r="F41" s="1"/>
    </row>
    <row r="43" spans="2:22">
      <c r="K43" s="1" t="s">
        <v>48</v>
      </c>
    </row>
    <row r="45" spans="2:22">
      <c r="B45" s="8"/>
      <c r="C45" s="9"/>
    </row>
    <row r="46" spans="2:22">
      <c r="B46" s="8"/>
      <c r="C46" s="9"/>
    </row>
    <row r="47" spans="2:22">
      <c r="B47" s="8"/>
      <c r="C47" s="9"/>
    </row>
    <row r="48" spans="2:22">
      <c r="B48" s="8"/>
      <c r="C48" s="9"/>
    </row>
  </sheetData>
  <sheetProtection password="E4B4" sheet="1" objects="1" scenarios="1" selectLockedCells="1"/>
  <mergeCells count="1">
    <mergeCell ref="C37:D37"/>
  </mergeCells>
  <pageMargins left="0.39370078740157483" right="0.39370078740157483" top="0.19685039370078741" bottom="0.19685039370078741" header="0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workbookViewId="0">
      <selection activeCell="H48" sqref="H48"/>
    </sheetView>
  </sheetViews>
  <sheetFormatPr baseColWidth="10" defaultRowHeight="12.75"/>
  <cols>
    <col min="1" max="1" width="8.42578125" customWidth="1"/>
  </cols>
  <sheetData>
    <row r="2" spans="1:8">
      <c r="A2" s="65" t="s">
        <v>33</v>
      </c>
      <c r="B2" s="65"/>
      <c r="C2" s="65"/>
      <c r="D2" s="65"/>
      <c r="E2" s="65"/>
      <c r="F2" s="65"/>
      <c r="G2" s="65"/>
      <c r="H2" s="65"/>
    </row>
    <row r="4" spans="1:8">
      <c r="B4" s="66" t="s">
        <v>34</v>
      </c>
    </row>
    <row r="5" spans="1:8">
      <c r="C5" t="s">
        <v>35</v>
      </c>
    </row>
    <row r="6" spans="1:8">
      <c r="B6" t="s">
        <v>94</v>
      </c>
    </row>
    <row r="8" spans="1:8">
      <c r="B8" t="s">
        <v>36</v>
      </c>
    </row>
    <row r="10" spans="1:8">
      <c r="B10" t="s">
        <v>37</v>
      </c>
    </row>
    <row r="12" spans="1:8">
      <c r="B12" t="s">
        <v>38</v>
      </c>
    </row>
    <row r="14" spans="1:8">
      <c r="A14" s="66" t="s">
        <v>39</v>
      </c>
    </row>
    <row r="15" spans="1:8">
      <c r="B15" t="s">
        <v>41</v>
      </c>
    </row>
    <row r="17" spans="1:8">
      <c r="A17" s="66" t="s">
        <v>91</v>
      </c>
    </row>
    <row r="18" spans="1:8">
      <c r="B18" t="s">
        <v>92</v>
      </c>
    </row>
    <row r="19" spans="1:8">
      <c r="B19" t="s">
        <v>93</v>
      </c>
    </row>
    <row r="21" spans="1:8">
      <c r="A21" s="67" t="s">
        <v>40</v>
      </c>
      <c r="B21" s="65"/>
      <c r="C21" s="65"/>
      <c r="D21" s="65"/>
      <c r="E21" s="65"/>
      <c r="F21" s="65"/>
      <c r="G21" s="65"/>
      <c r="H21" s="65"/>
    </row>
    <row r="22" spans="1:8" s="87" customFormat="1">
      <c r="A22" s="88"/>
      <c r="B22" s="89"/>
      <c r="C22" s="89"/>
      <c r="D22" s="89"/>
      <c r="E22" s="89"/>
      <c r="F22" s="89"/>
      <c r="G22" s="89"/>
      <c r="H22" s="89"/>
    </row>
    <row r="23" spans="1:8" s="87" customFormat="1">
      <c r="A23" s="88"/>
      <c r="B23" s="89"/>
      <c r="C23" s="89"/>
      <c r="D23" s="89"/>
      <c r="E23" s="89"/>
      <c r="F23" s="89"/>
      <c r="G23" s="89"/>
      <c r="H23" s="89"/>
    </row>
    <row r="24" spans="1:8" s="87" customFormat="1">
      <c r="A24" s="100">
        <v>44713</v>
      </c>
      <c r="B24" s="87" t="s">
        <v>95</v>
      </c>
      <c r="C24" s="89"/>
      <c r="D24" s="89"/>
      <c r="E24" s="89"/>
      <c r="F24" s="89"/>
      <c r="G24" s="89"/>
      <c r="H24" s="89"/>
    </row>
    <row r="25" spans="1:8" s="87" customFormat="1">
      <c r="A25" s="88"/>
      <c r="B25" s="87" t="s">
        <v>97</v>
      </c>
      <c r="C25" s="89"/>
      <c r="D25" s="89"/>
      <c r="E25" s="89"/>
      <c r="F25" s="89"/>
      <c r="G25" s="89"/>
      <c r="H25" s="89"/>
    </row>
    <row r="26" spans="1:8" s="87" customFormat="1">
      <c r="A26" s="88"/>
      <c r="B26" s="87" t="s">
        <v>111</v>
      </c>
      <c r="C26" s="89"/>
      <c r="D26" s="89"/>
      <c r="E26" s="89"/>
      <c r="F26" s="89"/>
      <c r="G26" s="89"/>
      <c r="H26" s="89"/>
    </row>
    <row r="27" spans="1:8" s="87" customFormat="1">
      <c r="A27" s="88"/>
      <c r="B27" s="89"/>
      <c r="C27" s="89"/>
      <c r="D27" s="89"/>
      <c r="E27" s="89"/>
      <c r="F27" s="89"/>
      <c r="G27" s="89"/>
      <c r="H27" s="89"/>
    </row>
    <row r="28" spans="1:8" s="87" customFormat="1">
      <c r="A28" s="93">
        <v>44682</v>
      </c>
      <c r="B28" s="89"/>
      <c r="C28" s="89"/>
      <c r="D28" s="89"/>
      <c r="E28" s="89"/>
      <c r="F28" s="89"/>
      <c r="G28" s="89"/>
      <c r="H28" s="89"/>
    </row>
    <row r="29" spans="1:8" s="87" customFormat="1">
      <c r="A29" s="94" t="s">
        <v>84</v>
      </c>
      <c r="B29" s="87" t="s">
        <v>86</v>
      </c>
      <c r="C29" s="89"/>
      <c r="D29" s="89"/>
      <c r="E29" s="89"/>
      <c r="F29" s="89"/>
      <c r="G29" s="89"/>
      <c r="H29" s="89"/>
    </row>
    <row r="30" spans="1:8" s="87" customFormat="1">
      <c r="A30" s="94"/>
      <c r="B30" s="87" t="s">
        <v>89</v>
      </c>
      <c r="C30" s="89"/>
      <c r="D30" s="89"/>
      <c r="E30" s="89"/>
      <c r="F30" s="89"/>
      <c r="G30" s="89"/>
      <c r="H30" s="89"/>
    </row>
    <row r="31" spans="1:8">
      <c r="A31" s="95"/>
      <c r="B31" s="90"/>
      <c r="C31" s="90"/>
      <c r="D31" s="90"/>
      <c r="E31" s="90"/>
      <c r="F31" s="90"/>
      <c r="G31" s="90"/>
      <c r="H31" s="90"/>
    </row>
    <row r="32" spans="1:8">
      <c r="A32" s="95" t="s">
        <v>22</v>
      </c>
      <c r="B32" t="s">
        <v>42</v>
      </c>
    </row>
    <row r="33" spans="1:3">
      <c r="A33" s="95" t="s">
        <v>85</v>
      </c>
      <c r="B33" t="s">
        <v>23</v>
      </c>
    </row>
    <row r="34" spans="1:3">
      <c r="A34" s="95"/>
      <c r="B34" t="s">
        <v>24</v>
      </c>
    </row>
    <row r="35" spans="1:3">
      <c r="A35" s="95"/>
      <c r="B35" t="s">
        <v>26</v>
      </c>
    </row>
    <row r="36" spans="1:3">
      <c r="A36" s="95"/>
      <c r="B36" t="s">
        <v>43</v>
      </c>
    </row>
    <row r="37" spans="1:3">
      <c r="A37" s="95"/>
      <c r="B37" t="s">
        <v>27</v>
      </c>
    </row>
    <row r="38" spans="1:3">
      <c r="A38" s="95"/>
    </row>
    <row r="39" spans="1:3">
      <c r="A39" s="96">
        <v>44531</v>
      </c>
      <c r="B39" t="s">
        <v>15</v>
      </c>
    </row>
    <row r="40" spans="1:3">
      <c r="A40" s="95" t="s">
        <v>90</v>
      </c>
      <c r="B40" t="s">
        <v>28</v>
      </c>
    </row>
    <row r="41" spans="1:3">
      <c r="A41" s="95"/>
      <c r="B41" t="s">
        <v>25</v>
      </c>
    </row>
    <row r="43" spans="1:3">
      <c r="A43" s="97" t="s">
        <v>113</v>
      </c>
    </row>
    <row r="44" spans="1:3">
      <c r="C44" s="104" t="s">
        <v>112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Jeu A</vt:lpstr>
      <vt:lpstr>Mises à jour</vt:lpstr>
      <vt:lpstr>'Jeu A'!Zone_d_impression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fourtas@gmail.com</cp:lastModifiedBy>
  <cp:lastPrinted>2022-06-18T09:28:21Z</cp:lastPrinted>
  <dcterms:created xsi:type="dcterms:W3CDTF">2019-02-14T08:42:58Z</dcterms:created>
  <dcterms:modified xsi:type="dcterms:W3CDTF">2022-06-18T09:31:09Z</dcterms:modified>
</cp:coreProperties>
</file>